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60" windowWidth="16380" windowHeight="8130" tabRatio="871" activeTab="4"/>
  </bookViews>
  <sheets>
    <sheet name="индикаторы 2019" sheetId="2" r:id="rId1"/>
    <sheet name="использование средств местного " sheetId="6" r:id="rId2"/>
    <sheet name="перчень контрольных мероприятий" sheetId="8" r:id="rId3"/>
    <sheet name="расчет эффективности с 2019 год" sheetId="7" r:id="rId4"/>
    <sheet name="контрольные события 2019" sheetId="4" r:id="rId5"/>
  </sheets>
  <definedNames>
    <definedName name="_xlnm.Print_Area" localSheetId="3">'расчет эффективности с 2019 год'!$A$1:$A$29</definedName>
  </definedNames>
  <calcPr calcId="125725"/>
</workbook>
</file>

<file path=xl/calcChain.xml><?xml version="1.0" encoding="utf-8"?>
<calcChain xmlns="http://schemas.openxmlformats.org/spreadsheetml/2006/main">
  <c r="I20" i="6"/>
  <c r="H12" i="2"/>
  <c r="F11" l="1"/>
  <c r="G16" i="6"/>
  <c r="F16"/>
  <c r="I13"/>
  <c r="I10"/>
  <c r="I9"/>
  <c r="I8"/>
  <c r="I16" l="1"/>
  <c r="G15"/>
  <c r="F15"/>
  <c r="C20" l="1"/>
  <c r="C15" i="4" l="1"/>
  <c r="G12" i="6" l="1"/>
  <c r="G20" s="1"/>
  <c r="F12"/>
  <c r="F20" s="1"/>
  <c r="H20" l="1"/>
  <c r="H21"/>
  <c r="I19"/>
  <c r="I18" l="1"/>
</calcChain>
</file>

<file path=xl/sharedStrings.xml><?xml version="1.0" encoding="utf-8"?>
<sst xmlns="http://schemas.openxmlformats.org/spreadsheetml/2006/main" count="222" uniqueCount="123">
  <si>
    <t>№ п/п</t>
  </si>
  <si>
    <t>РЕЗУЛЬТАТЫ,</t>
  </si>
  <si>
    <t>достигнутые в результате исполнения муниципальных программ</t>
  </si>
  <si>
    <t>на основании индикаторов</t>
  </si>
  <si>
    <t>Наименование индикатора (показателя)</t>
  </si>
  <si>
    <t>Ед. изм.</t>
  </si>
  <si>
    <t xml:space="preserve">Фактическое значение индикатора (показателя) </t>
  </si>
  <si>
    <t>Анализ факторов, повлиявших на ход реализации муниципальной программы</t>
  </si>
  <si>
    <t>Оценка значения i-го индикатора (показателя) выполнения муниципальной программы, отражающего степень достижения цели, решения соответствующей задачи</t>
  </si>
  <si>
    <t>Процент выполнения  плана по доходам   местного бюджета  от  управления и распоряжения муниципальным имуществом, за исключением  доходов от приватизации</t>
  </si>
  <si>
    <t>%</t>
  </si>
  <si>
    <t xml:space="preserve">ИНФОРМАЦИЯ </t>
  </si>
  <si>
    <t xml:space="preserve">об использовании средств местного бюджета и иных средств, </t>
  </si>
  <si>
    <t>направленных на реализацию муниципальной программы</t>
  </si>
  <si>
    <t>Наименование мероприятия</t>
  </si>
  <si>
    <t>Срок реализации</t>
  </si>
  <si>
    <t>Участник программы</t>
  </si>
  <si>
    <t>Источник финансирования</t>
  </si>
  <si>
    <t>Уровень финансирования реализации основных мероприятий муниципальной программы</t>
  </si>
  <si>
    <t>Проведение технической инвентаризации и оценки рыночной стоимости имущества, находящегося в собственности МР «Думиничский район»</t>
  </si>
  <si>
    <t>Администрация МР «Думиничский район» (отдел имущественных и земельных отношений)</t>
  </si>
  <si>
    <t>Местный бюджет</t>
  </si>
  <si>
    <t xml:space="preserve">Заключение договоров на проведение кадастровых работ по земельным участкам, отнесенным к собственности или ведению МР «Думиничский район» </t>
  </si>
  <si>
    <t>Организация содержания, ремонта  и охраны имущества, находящегося в казне МР «Думиничский район»</t>
  </si>
  <si>
    <t>Оплата произведена по фактическим потребностям</t>
  </si>
  <si>
    <t xml:space="preserve">Ремонт муниципального имущества </t>
  </si>
  <si>
    <t>Оплата по факту исполнения работ</t>
  </si>
  <si>
    <t xml:space="preserve">ПЕРЕЧЕНЬ </t>
  </si>
  <si>
    <t xml:space="preserve">контрольных событий, выполненных и не выполненных </t>
  </si>
  <si>
    <t>в установленные сроки</t>
  </si>
  <si>
    <t>Контрольное событие</t>
  </si>
  <si>
    <t>Показатель достижения ожидаемого результата</t>
  </si>
  <si>
    <r>
      <t>1. Программа «</t>
    </r>
    <r>
      <rPr>
        <b/>
        <sz val="12"/>
        <color indexed="8"/>
        <rFont val="Times New Roman"/>
        <family val="1"/>
        <charset val="204"/>
      </rPr>
      <t>Управление имущественным комплексом муниципального района «Думиничский район</t>
    </r>
    <r>
      <rPr>
        <b/>
        <sz val="11"/>
        <color indexed="8"/>
        <rFont val="Times New Roman"/>
        <family val="1"/>
        <charset val="1"/>
      </rPr>
      <t>»</t>
    </r>
  </si>
  <si>
    <t>Оплата произведена по фактическому исполнению</t>
  </si>
  <si>
    <r>
      <t>Оценка степени реализации контрольных мероприятий   муниципальной программы «</t>
    </r>
    <r>
      <rPr>
        <b/>
        <sz val="10"/>
        <rFont val="Times New Roman"/>
        <family val="1"/>
        <charset val="204"/>
      </rPr>
      <t>Управление имущественным комплексом муниципального района «Думиничский район</t>
    </r>
    <r>
      <rPr>
        <b/>
        <sz val="10"/>
        <rFont val="Times New Roman"/>
        <family val="1"/>
        <charset val="1"/>
      </rPr>
      <t>»</t>
    </r>
  </si>
  <si>
    <t>по оценке эффективности реализации муниципальной программы</t>
  </si>
  <si>
    <t>Первый заместитель главы админитсрации:____________________________________________________ С.А. Доносова</t>
  </si>
  <si>
    <t>Заведующий отделом имущественных и земельных отношений: ___________________________________ Т.А. Морозова</t>
  </si>
  <si>
    <t>Заведующий отделом имущественных и земельных отношений: ____________________________________ Т.А. Морозова</t>
  </si>
  <si>
    <t>Администрация МР «Думиничский район» (отдел имущественных и земельных отношений), Отдел сельского хозяйства и продовольствия администрации МР «Думиничский район»</t>
  </si>
  <si>
    <t>Автоматизация учета и управление муниципальным имуществом (оснащение программным обеспечением)</t>
  </si>
  <si>
    <t>Реализация мероприятий в области земельных отношений</t>
  </si>
  <si>
    <t>Администрация МР «Думиничский район» (отдел  отдел архитектуры, строительства, жилищно-коммунального и дорожного хозяйства администрации МР «Думиничский район»)</t>
  </si>
  <si>
    <t>Областной бюджет</t>
  </si>
  <si>
    <t>ВСЕГО</t>
  </si>
  <si>
    <t>Расходы на содержание мест захоронения сельских поселений</t>
  </si>
  <si>
    <t>Оплата произведена по фактическим потребностям (межевание земельного участка под ФАП с.Брынь)</t>
  </si>
  <si>
    <t>Оплата произведена по фактическим потребностям (производилось техническое обследование КТП-2012 в д.Верхнее Гульцово; оценка здания (незавершенного строительства) СПТУ-15)</t>
  </si>
  <si>
    <t>Расчет</t>
  </si>
  <si>
    <t>1. Оценка степени достижения целей и решения задач муниципальной программы:</t>
  </si>
  <si>
    <t xml:space="preserve">                     m</t>
  </si>
  <si>
    <r>
      <t xml:space="preserve">     </t>
    </r>
    <r>
      <rPr>
        <sz val="10"/>
        <rFont val="Times New Roman"/>
        <family val="1"/>
        <charset val="204"/>
      </rPr>
      <t xml:space="preserve">                    i=1</t>
    </r>
  </si>
  <si>
    <r>
      <t xml:space="preserve">где Cel </t>
    </r>
    <r>
      <rPr>
        <vertAlign val="subscript"/>
        <sz val="10"/>
        <rFont val="Times New Roman"/>
        <family val="1"/>
        <charset val="204"/>
      </rPr>
      <t>МП</t>
    </r>
    <r>
      <rPr>
        <sz val="10"/>
        <rFont val="Times New Roman"/>
        <family val="1"/>
        <charset val="204"/>
      </rPr>
      <t xml:space="preserve"> - оценка степени достижения цели, решения задачи муниципальной программы (подпрограммы);</t>
    </r>
  </si>
  <si>
    <t>Si - оценка значения i-го индикатора (показателя) выполнения муниципальной программы (подпрограммы), отражающего степень достижения цели, решения соответствующей задачи;</t>
  </si>
  <si>
    <t>m - число показателей, характеризующих степень достижения цели, решения задачи муниципальной программы (подпрограммы);</t>
  </si>
  <si>
    <t>SUM - сумма значений.</t>
  </si>
  <si>
    <t>2. Оценка степени реализации контрольных мероприятий муниципальной программы:</t>
  </si>
  <si>
    <t xml:space="preserve">                     n</t>
  </si>
  <si>
    <t xml:space="preserve">                    j=1</t>
  </si>
  <si>
    <r>
      <t>где Mer</t>
    </r>
    <r>
      <rPr>
        <vertAlign val="subscript"/>
        <sz val="10"/>
        <rFont val="Times New Roman"/>
        <family val="1"/>
        <charset val="204"/>
      </rPr>
      <t>МП</t>
    </r>
    <r>
      <rPr>
        <sz val="10"/>
        <rFont val="Times New Roman"/>
        <family val="1"/>
        <charset val="204"/>
      </rPr>
      <t xml:space="preserve"> - оценка степени реализации мероприятий муниципальной программы (подпрограммы);</t>
    </r>
  </si>
  <si>
    <t>Rj - показатель достижения ожидаемого непосредственного результата j-го контрольного мероприятия муниципальной программы (подпрограммы), определяемый в случае достижения непосредственного результата в отчетном периоде как "1", в случае недостижения непосредственного результата - как "0";</t>
  </si>
  <si>
    <t>n - количество контрольных мероприятий, включенных в муниципальную программу (подпрограмму);</t>
  </si>
  <si>
    <t>4. Комплексная оценка эффективности реализации муниципальной программы:</t>
  </si>
  <si>
    <r>
      <t>О</t>
    </r>
    <r>
      <rPr>
        <b/>
        <vertAlign val="subscript"/>
        <sz val="10"/>
        <rFont val="Times New Roman"/>
        <family val="1"/>
        <charset val="204"/>
      </rPr>
      <t>МП</t>
    </r>
    <r>
      <rPr>
        <sz val="10"/>
        <rFont val="Times New Roman"/>
        <family val="1"/>
        <charset val="204"/>
      </rPr>
      <t xml:space="preserve"> = 0,9 x Cel </t>
    </r>
    <r>
      <rPr>
        <vertAlign val="subscript"/>
        <sz val="10"/>
        <rFont val="Times New Roman"/>
        <family val="1"/>
        <charset val="204"/>
      </rPr>
      <t>МП</t>
    </r>
    <r>
      <rPr>
        <sz val="10"/>
        <rFont val="Times New Roman"/>
        <family val="1"/>
        <charset val="204"/>
      </rPr>
      <t xml:space="preserve"> + 0,1 x Mer</t>
    </r>
    <r>
      <rPr>
        <vertAlign val="subscript"/>
        <sz val="10"/>
        <rFont val="Times New Roman"/>
        <family val="1"/>
        <charset val="204"/>
      </rPr>
      <t>МП</t>
    </r>
  </si>
  <si>
    <r>
      <t>где О</t>
    </r>
    <r>
      <rPr>
        <vertAlign val="subscript"/>
        <sz val="10"/>
        <rFont val="Times New Roman"/>
        <family val="1"/>
        <charset val="204"/>
      </rPr>
      <t>МП</t>
    </r>
    <r>
      <rPr>
        <sz val="10"/>
        <rFont val="Times New Roman"/>
        <family val="1"/>
        <charset val="204"/>
      </rPr>
      <t xml:space="preserve"> - комплексная оценка муниципальной программы;</t>
    </r>
  </si>
  <si>
    <t>«Управление имущественным комплексом муниципального района «Думиничский район»</t>
  </si>
  <si>
    <t>Объем финансовых ресурсов, предусмотренных на реализацию муниципальной программы, тыс.руб.</t>
  </si>
  <si>
    <t>Кассовое исполнение расходов бюджетов на реализацию муниципальной программы, тыс.руб.</t>
  </si>
  <si>
    <t>Заведующий отделом имущественных и земельных отношений: _______________ Т.А. Морозова</t>
  </si>
  <si>
    <t>за 2019 год</t>
  </si>
  <si>
    <t>Оформление технической документации и оценка рыночной стоимости имущества, находящегося в собственности МР «Думиничский район»</t>
  </si>
  <si>
    <t>1.1.</t>
  </si>
  <si>
    <t>1.2.</t>
  </si>
  <si>
    <t>1.3.</t>
  </si>
  <si>
    <t>1.4.</t>
  </si>
  <si>
    <t xml:space="preserve">Проведение кадастровых работ по земельным участкам, относящихся к собственности или ведению МР «Думиничский район» </t>
  </si>
  <si>
    <t>Выполнение кадастровых работ по устранению реестровых ошибок, выявленных при внесении в сведения Единого государственного реестра недвижимости описаний границ населенных пунктов и территориальных зон Калужской области</t>
  </si>
  <si>
    <t>2.1.</t>
  </si>
  <si>
    <t>2.2.</t>
  </si>
  <si>
    <t>Администрация МР «Думиничский район» (отдел имущественных и земельных отношений администрации МР «Думиничский район»)</t>
  </si>
  <si>
    <t>Администрация МР «Думиничский район» (отдел имущественных и земельных отношений; отдел  отдел архитектуры, строительства, жилищно-коммунального и дорожного хозяйства), МКУ «Управление строительства, дорожного и жилищно-коммунального хозяйства» МР «Думиничский район»; Отдел сельского хозяйства и продовольствия администрации МР «Думиничский район»</t>
  </si>
  <si>
    <t>Оплата по факту исполнения работ, экономия</t>
  </si>
  <si>
    <t>3.1.</t>
  </si>
  <si>
    <t>4.1.</t>
  </si>
  <si>
    <t>Администрации сельских поселений (по соглашению)</t>
  </si>
  <si>
    <t>Планируемое значение индикатора (показателя) 2019</t>
  </si>
  <si>
    <t>Фактическое значение индикатора (показателя) 2018</t>
  </si>
  <si>
    <t>Доля объектов имущества, учтенных в Реестре муниципальной собственности МР «Думиничский район» и сельских поселений на территории МР «Думиничский район», от общего числа выявленных и подлежащих к учету объектов (в рамках текущего года)</t>
  </si>
  <si>
    <t>Доля вовлеченных в хозяйственный оборот земельных участков в общем количестве земельных участков, находящихся в муниципальной собственности МР «Думиничский район» (за исключением земельных участков, изъятых из оборота, и земельных участков, относящихся к землям запаса)</t>
  </si>
  <si>
    <t>Доля объектов недвижимости муниципальной казны МР «Думиничский район», вовлеченных в хозяйственный оборот в отчетном году, от общего количества объектов недвижимости, принятых в казну МР «Думиничский район» в отчетном году (без учета земельных участков)</t>
  </si>
  <si>
    <t>№</t>
  </si>
  <si>
    <t>Сроки реали-зации</t>
  </si>
  <si>
    <t>Источники финанси-рования</t>
  </si>
  <si>
    <t>Принадлежность мероприятия к проекту (наименование проекта)</t>
  </si>
  <si>
    <t>1. Оформление технической документации на имущество</t>
  </si>
  <si>
    <t>2019-2024</t>
  </si>
  <si>
    <t>нет</t>
  </si>
  <si>
    <t>Реализация мероприятий по внесению в сведения ЕГРН границ Калужской области, муниципальных образований, населенных пунктов и территориальных зон МО МР «Думиничский район»</t>
  </si>
  <si>
    <t>Администрация МР «Думиничский район» (отдел архитектуры, строительства, жилищно-коммунального и дорожного хозяйства)</t>
  </si>
  <si>
    <t>В том числе</t>
  </si>
  <si>
    <t>- разработка землеустроительной документации по описанию границ населенных пунктов МО МР «Думиничский район»</t>
  </si>
  <si>
    <t>- разработка землеустроительной документации по описанию границ территориальных зон муниципальных образований МР «Думиничский район»</t>
  </si>
  <si>
    <t>2. Организация содержания, ремонта  и охраны муниципального имущества</t>
  </si>
  <si>
    <t>Организация содержания и охраны имущества, находящегося в казне МР «Думиничский район»</t>
  </si>
  <si>
    <t>Администрация МР «Думиничский район» (отдел архитектуры, строительства, жилищно-коммунального и дорожного хозяйства), МКУ «Управление строительства, дорожного и жилищно-коммунального хозяйства» МР «Думиничский район», отдел сельского хозяйства и продовольствия администрации МР «Думиничский район»</t>
  </si>
  <si>
    <t>3. Автоматизация учета и управление муниципальным имуществом</t>
  </si>
  <si>
    <t>Автоматизация учета и управление муниципальным имуществом</t>
  </si>
  <si>
    <t>4. Содержание мест захоронения</t>
  </si>
  <si>
    <t xml:space="preserve">Администрации сельских поселений </t>
  </si>
  <si>
    <t xml:space="preserve">(по соглашению) </t>
  </si>
  <si>
    <t>Оценка степени достижения цели, решения задачи муниципальной программы «Управление имущественным комплексом муниципального района «Думиничский район»</t>
  </si>
  <si>
    <t>1. Программа «Управление имущественным комплексом муниципального района «Думиничский район»»</t>
  </si>
  <si>
    <t>Уровень финансирования реализации основных мероприятий муниципальной программы «Управление имущественным комплексом муниципального района «Думиничский район»</t>
  </si>
  <si>
    <t>1. Программа «Управление имущественным комплексом муниципального района «Думиничский район»</t>
  </si>
  <si>
    <t>Оценка достижения результата (1-в случае достижения; 0-в случае недостижения)</t>
  </si>
  <si>
    <t>Анализ факторов, повлиявших на исполнение мероприятия</t>
  </si>
  <si>
    <t>данные мероприятия запланированы на 2020 год</t>
  </si>
  <si>
    <t>1.3.1</t>
  </si>
  <si>
    <t>1.3.2</t>
  </si>
  <si>
    <r>
      <t xml:space="preserve">    </t>
    </r>
    <r>
      <rPr>
        <b/>
        <sz val="13"/>
        <rFont val="Times New Roman"/>
        <family val="1"/>
        <charset val="204"/>
      </rPr>
      <t xml:space="preserve">Cel </t>
    </r>
    <r>
      <rPr>
        <b/>
        <vertAlign val="subscript"/>
        <sz val="13"/>
        <rFont val="Times New Roman"/>
        <family val="1"/>
        <charset val="204"/>
      </rPr>
      <t>МП</t>
    </r>
    <r>
      <rPr>
        <sz val="13"/>
        <rFont val="Times New Roman"/>
        <family val="1"/>
        <charset val="204"/>
      </rPr>
      <t xml:space="preserve"> = (1 / m) x SUM (Si)=  </t>
    </r>
    <r>
      <rPr>
        <b/>
        <sz val="13"/>
        <rFont val="Times New Roman"/>
        <family val="1"/>
        <charset val="204"/>
      </rPr>
      <t>(1/4)*400% = 100%</t>
    </r>
  </si>
  <si>
    <r>
      <t xml:space="preserve">    </t>
    </r>
    <r>
      <rPr>
        <b/>
        <sz val="10"/>
        <rFont val="Times New Roman"/>
        <family val="1"/>
        <charset val="204"/>
      </rPr>
      <t>Mer</t>
    </r>
    <r>
      <rPr>
        <b/>
        <vertAlign val="subscript"/>
        <sz val="10"/>
        <rFont val="Times New Roman"/>
        <family val="1"/>
        <charset val="204"/>
      </rPr>
      <t>МП</t>
    </r>
    <r>
      <rPr>
        <sz val="10"/>
        <rFont val="Times New Roman"/>
        <family val="1"/>
        <charset val="204"/>
      </rPr>
      <t xml:space="preserve"> = (1 / n) x SUM (Rj x 100%) = </t>
    </r>
    <r>
      <rPr>
        <b/>
        <sz val="10"/>
        <rFont val="Times New Roman"/>
        <family val="1"/>
        <charset val="204"/>
      </rPr>
      <t>(1/8)*700% = 87,5%</t>
    </r>
  </si>
  <si>
    <r>
      <t>О</t>
    </r>
    <r>
      <rPr>
        <b/>
        <vertAlign val="subscript"/>
        <sz val="13"/>
        <rFont val="Times New Roman"/>
        <family val="1"/>
        <charset val="204"/>
      </rPr>
      <t xml:space="preserve">МП </t>
    </r>
    <r>
      <rPr>
        <b/>
        <sz val="13"/>
        <rFont val="Times New Roman"/>
        <family val="1"/>
        <charset val="204"/>
      </rPr>
      <t>= 0,9 x 100% + 0,1 x 87,5% = 90%+8,75%= 99% - высокий уровень эффективности реализации муниципальной программы</t>
    </r>
  </si>
  <si>
    <t>контрольных мероприятий за 2019 год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</si>
</sst>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.0"/>
  </numFmts>
  <fonts count="24"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13"/>
      <name val="Times New Roman"/>
      <family val="1"/>
      <charset val="204"/>
    </font>
    <font>
      <b/>
      <sz val="11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</font>
    <font>
      <sz val="13"/>
      <name val="Times New Roman"/>
      <family val="1"/>
      <charset val="204"/>
    </font>
    <font>
      <b/>
      <vertAlign val="subscript"/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sz val="13"/>
      <name val="Times New Roman"/>
      <family val="1"/>
      <charset val="1"/>
    </font>
    <font>
      <sz val="13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/>
    <xf numFmtId="0" fontId="1" fillId="0" borderId="0"/>
  </cellStyleXfs>
  <cellXfs count="127">
    <xf numFmtId="0" fontId="0" fillId="0" borderId="0" xfId="0"/>
    <xf numFmtId="0" fontId="2" fillId="0" borderId="2" xfId="2" applyFont="1" applyBorder="1" applyAlignment="1">
      <alignment horizontal="center" vertical="top" wrapText="1"/>
    </xf>
    <xf numFmtId="0" fontId="8" fillId="0" borderId="0" xfId="2" applyFont="1" applyAlignment="1">
      <alignment horizontal="justify" vertical="top"/>
    </xf>
    <xf numFmtId="0" fontId="8" fillId="0" borderId="0" xfId="2" applyFont="1" applyAlignment="1">
      <alignment vertical="top"/>
    </xf>
    <xf numFmtId="0" fontId="8" fillId="0" borderId="0" xfId="2" applyFont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2" xfId="2" applyFont="1" applyBorder="1" applyAlignment="1">
      <alignment horizontal="left" vertical="top" wrapText="1"/>
    </xf>
    <xf numFmtId="0" fontId="7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5" xfId="2" applyFont="1" applyBorder="1" applyAlignment="1">
      <alignment horizontal="center" vertical="center" wrapText="1"/>
    </xf>
    <xf numFmtId="164" fontId="3" fillId="0" borderId="5" xfId="1" applyNumberFormat="1" applyFont="1" applyFill="1" applyBorder="1" applyAlignment="1" applyProtection="1">
      <alignment horizontal="center" vertical="center" wrapText="1"/>
    </xf>
    <xf numFmtId="1" fontId="2" fillId="0" borderId="2" xfId="2" applyNumberFormat="1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top" wrapText="1"/>
    </xf>
    <xf numFmtId="1" fontId="2" fillId="0" borderId="2" xfId="2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/>
    </xf>
    <xf numFmtId="1" fontId="7" fillId="0" borderId="2" xfId="0" applyNumberFormat="1" applyFont="1" applyBorder="1" applyAlignment="1">
      <alignment horizontal="center" wrapText="1"/>
    </xf>
    <xf numFmtId="0" fontId="12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top" wrapText="1"/>
    </xf>
    <xf numFmtId="10" fontId="0" fillId="0" borderId="0" xfId="0" applyNumberFormat="1"/>
    <xf numFmtId="0" fontId="2" fillId="0" borderId="2" xfId="2" applyFont="1" applyBorder="1" applyAlignment="1">
      <alignment horizontal="center" vertical="top" wrapText="1"/>
    </xf>
    <xf numFmtId="0" fontId="0" fillId="0" borderId="0" xfId="0" applyAlignment="1"/>
    <xf numFmtId="0" fontId="7" fillId="0" borderId="0" xfId="0" applyFont="1" applyAlignment="1"/>
    <xf numFmtId="9" fontId="5" fillId="0" borderId="6" xfId="1" applyNumberFormat="1" applyFont="1" applyFill="1" applyBorder="1" applyAlignment="1" applyProtection="1">
      <alignment horizontal="center" vertical="center"/>
    </xf>
    <xf numFmtId="9" fontId="4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18" fillId="0" borderId="0" xfId="0" applyFont="1" applyAlignment="1"/>
    <xf numFmtId="0" fontId="19" fillId="0" borderId="0" xfId="0" applyFont="1" applyAlignment="1"/>
    <xf numFmtId="0" fontId="5" fillId="0" borderId="1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justify" vertical="center" wrapText="1"/>
    </xf>
    <xf numFmtId="0" fontId="21" fillId="0" borderId="3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justify" vertical="top" wrapText="1"/>
    </xf>
    <xf numFmtId="0" fontId="15" fillId="0" borderId="6" xfId="2" applyFont="1" applyBorder="1" applyAlignment="1">
      <alignment horizontal="center" vertical="center" wrapText="1"/>
    </xf>
    <xf numFmtId="2" fontId="15" fillId="0" borderId="6" xfId="2" applyNumberFormat="1" applyFont="1" applyBorder="1" applyAlignment="1">
      <alignment horizontal="center" vertical="center" wrapText="1"/>
    </xf>
    <xf numFmtId="0" fontId="15" fillId="0" borderId="6" xfId="2" applyFont="1" applyBorder="1" applyAlignment="1">
      <alignment vertical="top" wrapText="1"/>
    </xf>
    <xf numFmtId="0" fontId="21" fillId="0" borderId="6" xfId="2" applyFont="1" applyBorder="1" applyAlignment="1">
      <alignment horizontal="center" vertical="center" wrapText="1"/>
    </xf>
    <xf numFmtId="0" fontId="15" fillId="0" borderId="6" xfId="0" applyFont="1" applyBorder="1"/>
    <xf numFmtId="0" fontId="5" fillId="0" borderId="6" xfId="2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15" fillId="0" borderId="0" xfId="0" applyFont="1"/>
    <xf numFmtId="10" fontId="22" fillId="0" borderId="0" xfId="0" applyNumberFormat="1" applyFont="1"/>
    <xf numFmtId="0" fontId="21" fillId="0" borderId="0" xfId="2" applyFont="1" applyAlignment="1">
      <alignment horizontal="justify" vertical="top"/>
    </xf>
    <xf numFmtId="0" fontId="21" fillId="0" borderId="0" xfId="2" applyFont="1" applyAlignment="1">
      <alignment vertical="top"/>
    </xf>
    <xf numFmtId="0" fontId="21" fillId="0" borderId="0" xfId="2" applyFont="1"/>
    <xf numFmtId="0" fontId="21" fillId="0" borderId="0" xfId="2" applyFont="1" applyAlignment="1">
      <alignment horizontal="center"/>
    </xf>
    <xf numFmtId="9" fontId="21" fillId="0" borderId="6" xfId="1" applyFont="1" applyBorder="1" applyAlignment="1">
      <alignment horizontal="center" vertical="center"/>
    </xf>
    <xf numFmtId="0" fontId="15" fillId="0" borderId="0" xfId="0" applyNumberFormat="1" applyFont="1"/>
    <xf numFmtId="9" fontId="21" fillId="0" borderId="0" xfId="1" applyFont="1" applyAlignment="1">
      <alignment horizontal="center" vertical="center"/>
    </xf>
    <xf numFmtId="9" fontId="5" fillId="0" borderId="6" xfId="1" applyFont="1" applyBorder="1" applyAlignment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2" fontId="21" fillId="0" borderId="6" xfId="2" applyNumberFormat="1" applyFont="1" applyBorder="1" applyAlignment="1">
      <alignment horizontal="center" vertical="top" wrapText="1"/>
    </xf>
    <xf numFmtId="0" fontId="15" fillId="0" borderId="6" xfId="2" applyFont="1" applyBorder="1" applyAlignment="1">
      <alignment horizontal="left" vertical="top" wrapText="1"/>
    </xf>
    <xf numFmtId="165" fontId="21" fillId="0" borderId="6" xfId="2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9" fontId="21" fillId="0" borderId="6" xfId="1" applyNumberFormat="1" applyFont="1" applyFill="1" applyBorder="1" applyAlignment="1" applyProtection="1">
      <alignment horizontal="center" vertical="center"/>
    </xf>
    <xf numFmtId="4" fontId="21" fillId="0" borderId="0" xfId="2" applyNumberFormat="1" applyFont="1" applyBorder="1" applyAlignment="1">
      <alignment horizontal="center" vertical="center" wrapText="1"/>
    </xf>
    <xf numFmtId="164" fontId="15" fillId="0" borderId="0" xfId="0" applyNumberFormat="1" applyFont="1"/>
    <xf numFmtId="0" fontId="21" fillId="0" borderId="6" xfId="2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top" wrapText="1"/>
    </xf>
    <xf numFmtId="165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justify" vertical="top" wrapText="1"/>
    </xf>
    <xf numFmtId="0" fontId="21" fillId="0" borderId="6" xfId="0" applyFont="1" applyBorder="1" applyAlignment="1">
      <alignment horizontal="justify" vertical="center" wrapText="1"/>
    </xf>
    <xf numFmtId="0" fontId="21" fillId="0" borderId="6" xfId="0" applyFont="1" applyBorder="1" applyAlignment="1">
      <alignment horizontal="center" vertical="center"/>
    </xf>
    <xf numFmtId="165" fontId="2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top" wrapText="1"/>
    </xf>
    <xf numFmtId="0" fontId="5" fillId="0" borderId="6" xfId="2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22" fillId="0" borderId="0" xfId="0" applyFont="1"/>
    <xf numFmtId="9" fontId="2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49" fontId="15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5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wrapText="1"/>
    </xf>
    <xf numFmtId="16" fontId="15" fillId="0" borderId="6" xfId="0" applyNumberFormat="1" applyFont="1" applyBorder="1" applyAlignment="1">
      <alignment horizontal="center" vertical="top" wrapText="1"/>
    </xf>
    <xf numFmtId="0" fontId="15" fillId="0" borderId="0" xfId="0" applyFont="1" applyAlignment="1"/>
    <xf numFmtId="0" fontId="4" fillId="0" borderId="6" xfId="2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9" fontId="21" fillId="0" borderId="7" xfId="1" applyNumberFormat="1" applyFont="1" applyFill="1" applyBorder="1" applyAlignment="1" applyProtection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wrapText="1"/>
    </xf>
    <xf numFmtId="16" fontId="15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vertical="top" wrapText="1"/>
    </xf>
    <xf numFmtId="0" fontId="15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6" xfId="0" applyBorder="1" applyAlignment="1"/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49" fontId="15" fillId="0" borderId="6" xfId="0" applyNumberFormat="1" applyFont="1" applyBorder="1" applyAlignment="1">
      <alignment horizontal="center" vertical="top" wrapText="1"/>
    </xf>
    <xf numFmtId="0" fontId="7" fillId="0" borderId="0" xfId="0" applyFont="1" applyAlignment="1"/>
    <xf numFmtId="0" fontId="0" fillId="0" borderId="0" xfId="0" applyAlignment="1"/>
    <xf numFmtId="0" fontId="10" fillId="0" borderId="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view="pageBreakPreview" topLeftCell="A10" zoomScaleNormal="87" zoomScaleSheetLayoutView="100" workbookViewId="0">
      <selection activeCell="J8" sqref="J8"/>
    </sheetView>
  </sheetViews>
  <sheetFormatPr defaultColWidth="11.5703125" defaultRowHeight="12.75" outlineLevelRow="1"/>
  <cols>
    <col min="1" max="1" width="4" style="46" customWidth="1"/>
    <col min="2" max="2" width="45.7109375" style="46" customWidth="1"/>
    <col min="3" max="3" width="5.85546875" style="46" customWidth="1"/>
    <col min="4" max="4" width="13" style="46" customWidth="1"/>
    <col min="5" max="5" width="13.7109375" style="46" customWidth="1"/>
    <col min="6" max="6" width="13.140625" style="46" customWidth="1"/>
    <col min="7" max="7" width="15.85546875" style="46" customWidth="1"/>
    <col min="8" max="8" width="21.7109375" style="46" customWidth="1"/>
    <col min="9" max="16384" width="11.5703125" style="46"/>
  </cols>
  <sheetData>
    <row r="1" spans="1:10">
      <c r="A1" s="91" t="s">
        <v>1</v>
      </c>
      <c r="B1" s="91"/>
      <c r="C1" s="91"/>
      <c r="D1" s="91"/>
      <c r="E1" s="91"/>
      <c r="F1" s="91"/>
      <c r="G1" s="92"/>
      <c r="H1" s="92"/>
    </row>
    <row r="2" spans="1:10">
      <c r="A2" s="91" t="s">
        <v>2</v>
      </c>
      <c r="B2" s="91"/>
      <c r="C2" s="91"/>
      <c r="D2" s="91"/>
      <c r="E2" s="91"/>
      <c r="F2" s="91"/>
      <c r="G2" s="92"/>
      <c r="H2" s="92"/>
    </row>
    <row r="3" spans="1:10">
      <c r="A3" s="91" t="s">
        <v>3</v>
      </c>
      <c r="B3" s="91"/>
      <c r="C3" s="91"/>
      <c r="D3" s="91"/>
      <c r="E3" s="91"/>
      <c r="F3" s="91"/>
      <c r="G3" s="92"/>
      <c r="H3" s="92"/>
    </row>
    <row r="4" spans="1:10">
      <c r="A4" s="91" t="s">
        <v>69</v>
      </c>
      <c r="B4" s="91"/>
      <c r="C4" s="91"/>
      <c r="D4" s="91"/>
      <c r="E4" s="91"/>
      <c r="F4" s="91"/>
      <c r="G4" s="92"/>
      <c r="H4" s="92"/>
    </row>
    <row r="5" spans="1:10" ht="7.5" hidden="1" customHeight="1">
      <c r="A5" s="48"/>
      <c r="B5" s="49"/>
      <c r="C5" s="50"/>
      <c r="D5" s="51"/>
      <c r="E5" s="51"/>
      <c r="F5" s="51"/>
      <c r="G5" s="51"/>
    </row>
    <row r="6" spans="1:10" ht="125.25" customHeight="1">
      <c r="A6" s="35" t="s">
        <v>0</v>
      </c>
      <c r="B6" s="36" t="s">
        <v>4</v>
      </c>
      <c r="C6" s="36" t="s">
        <v>5</v>
      </c>
      <c r="D6" s="36" t="s">
        <v>86</v>
      </c>
      <c r="E6" s="36" t="s">
        <v>85</v>
      </c>
      <c r="F6" s="36" t="s">
        <v>6</v>
      </c>
      <c r="G6" s="36" t="s">
        <v>7</v>
      </c>
      <c r="H6" s="36" t="s">
        <v>8</v>
      </c>
    </row>
    <row r="7" spans="1:10" ht="29.1" customHeight="1">
      <c r="A7" s="89" t="s">
        <v>111</v>
      </c>
      <c r="B7" s="89"/>
      <c r="C7" s="89"/>
      <c r="D7" s="89"/>
      <c r="E7" s="89"/>
      <c r="F7" s="89"/>
      <c r="G7" s="89"/>
      <c r="H7" s="90"/>
    </row>
    <row r="8" spans="1:10" ht="92.25" customHeight="1">
      <c r="A8" s="37">
        <v>1</v>
      </c>
      <c r="B8" s="38" t="s">
        <v>87</v>
      </c>
      <c r="C8" s="39" t="s">
        <v>10</v>
      </c>
      <c r="D8" s="40">
        <v>96.2</v>
      </c>
      <c r="E8" s="40">
        <v>90</v>
      </c>
      <c r="F8" s="40">
        <v>97.4</v>
      </c>
      <c r="G8" s="40"/>
      <c r="H8" s="52">
        <v>1</v>
      </c>
    </row>
    <row r="9" spans="1:10" ht="81" customHeight="1">
      <c r="A9" s="37">
        <v>2</v>
      </c>
      <c r="B9" s="38" t="s">
        <v>88</v>
      </c>
      <c r="C9" s="39" t="s">
        <v>10</v>
      </c>
      <c r="D9" s="40">
        <v>82.43</v>
      </c>
      <c r="E9" s="40">
        <v>80</v>
      </c>
      <c r="F9" s="40">
        <v>87.3</v>
      </c>
      <c r="G9" s="40"/>
      <c r="H9" s="52">
        <v>1</v>
      </c>
    </row>
    <row r="10" spans="1:10" ht="54" customHeight="1">
      <c r="A10" s="37">
        <v>3</v>
      </c>
      <c r="B10" s="41" t="s">
        <v>89</v>
      </c>
      <c r="C10" s="42" t="s">
        <v>10</v>
      </c>
      <c r="D10" s="40">
        <v>96.2</v>
      </c>
      <c r="E10" s="40">
        <v>90</v>
      </c>
      <c r="F10" s="40">
        <v>97.1</v>
      </c>
      <c r="G10" s="40"/>
      <c r="H10" s="52">
        <v>1</v>
      </c>
      <c r="J10" s="53"/>
    </row>
    <row r="11" spans="1:10" ht="54" customHeight="1">
      <c r="A11" s="37">
        <v>4</v>
      </c>
      <c r="B11" s="41" t="s">
        <v>9</v>
      </c>
      <c r="C11" s="42" t="s">
        <v>10</v>
      </c>
      <c r="D11" s="40">
        <v>100.8</v>
      </c>
      <c r="E11" s="40">
        <v>100</v>
      </c>
      <c r="F11" s="54">
        <f>(1699579.02+679109.49+1850724+741000)/(1568250+663150+1829499+715600)</f>
        <v>1.0405974145498618</v>
      </c>
      <c r="G11" s="40"/>
      <c r="H11" s="52">
        <v>1</v>
      </c>
      <c r="J11" s="53"/>
    </row>
    <row r="12" spans="1:10" ht="58.5" customHeight="1">
      <c r="A12" s="43"/>
      <c r="B12" s="44" t="s">
        <v>110</v>
      </c>
      <c r="C12" s="45" t="s">
        <v>10</v>
      </c>
      <c r="D12" s="40"/>
      <c r="E12" s="40"/>
      <c r="F12" s="40"/>
      <c r="G12" s="40"/>
      <c r="H12" s="55">
        <f>1/4*SUM(H8:H11)</f>
        <v>1</v>
      </c>
    </row>
    <row r="13" spans="1:10">
      <c r="H13" s="47">
        <v>0.67759999999999998</v>
      </c>
    </row>
    <row r="14" spans="1:10" hidden="1" outlineLevel="1">
      <c r="B14" s="88" t="s">
        <v>36</v>
      </c>
      <c r="C14" s="88"/>
      <c r="D14" s="88"/>
      <c r="E14" s="88"/>
      <c r="F14" s="88"/>
      <c r="G14" s="88"/>
      <c r="H14" s="88"/>
    </row>
    <row r="15" spans="1:10" hidden="1" outlineLevel="1">
      <c r="C15" s="88"/>
      <c r="D15" s="88"/>
      <c r="E15" s="88"/>
    </row>
    <row r="16" spans="1:10" hidden="1" outlineLevel="1">
      <c r="B16" s="88" t="s">
        <v>38</v>
      </c>
      <c r="C16" s="88"/>
      <c r="D16" s="88"/>
      <c r="E16" s="88"/>
      <c r="F16" s="88"/>
      <c r="G16" s="88"/>
      <c r="H16" s="88"/>
    </row>
    <row r="17" collapsed="1"/>
  </sheetData>
  <sheetProtection selectLockedCells="1" selectUnlockedCells="1"/>
  <mergeCells count="8">
    <mergeCell ref="C15:E15"/>
    <mergeCell ref="B14:H14"/>
    <mergeCell ref="B16:H16"/>
    <mergeCell ref="A7:H7"/>
    <mergeCell ref="A1:H1"/>
    <mergeCell ref="A2:H2"/>
    <mergeCell ref="A3:H3"/>
    <mergeCell ref="A4:H4"/>
  </mergeCells>
  <pageMargins left="0.35433070866141736" right="0.31496062992125984" top="0.39370078740157483" bottom="0.39370078740157483" header="0.15748031496062992" footer="0.15748031496062992"/>
  <pageSetup paperSize="9" scale="9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view="pageBreakPreview" topLeftCell="A16" zoomScale="90" zoomScaleNormal="87" zoomScaleSheetLayoutView="90" workbookViewId="0">
      <selection activeCell="D33" sqref="D33"/>
    </sheetView>
  </sheetViews>
  <sheetFormatPr defaultColWidth="11.5703125" defaultRowHeight="12.75" outlineLevelRow="1" outlineLevelCol="1"/>
  <cols>
    <col min="1" max="1" width="7.85546875" style="46" customWidth="1"/>
    <col min="2" max="2" width="24" style="46" customWidth="1"/>
    <col min="3" max="3" width="8" style="46" customWidth="1"/>
    <col min="4" max="4" width="31.28515625" style="46" customWidth="1"/>
    <col min="5" max="5" width="13.5703125" style="46" customWidth="1"/>
    <col min="6" max="7" width="15.85546875" style="46" customWidth="1"/>
    <col min="8" max="8" width="18.5703125" style="46" customWidth="1"/>
    <col min="9" max="9" width="11.28515625" style="46" customWidth="1" outlineLevel="1"/>
    <col min="10" max="16384" width="11.5703125" style="46"/>
  </cols>
  <sheetData>
    <row r="1" spans="1:13">
      <c r="A1" s="99" t="s">
        <v>11</v>
      </c>
      <c r="B1" s="99"/>
      <c r="C1" s="99"/>
      <c r="D1" s="99"/>
      <c r="E1" s="99"/>
      <c r="F1" s="99"/>
      <c r="G1" s="99"/>
      <c r="H1" s="99"/>
      <c r="I1" s="99"/>
    </row>
    <row r="2" spans="1:13">
      <c r="A2" s="99" t="s">
        <v>12</v>
      </c>
      <c r="B2" s="99"/>
      <c r="C2" s="99"/>
      <c r="D2" s="99"/>
      <c r="E2" s="99"/>
      <c r="F2" s="99"/>
      <c r="G2" s="99"/>
      <c r="H2" s="99"/>
      <c r="I2" s="99"/>
    </row>
    <row r="3" spans="1:13">
      <c r="A3" s="99" t="s">
        <v>13</v>
      </c>
      <c r="B3" s="99"/>
      <c r="C3" s="99"/>
      <c r="D3" s="99"/>
      <c r="E3" s="99"/>
      <c r="F3" s="99"/>
      <c r="G3" s="99"/>
      <c r="H3" s="99"/>
      <c r="I3" s="99"/>
    </row>
    <row r="4" spans="1:13">
      <c r="A4" s="99" t="s">
        <v>69</v>
      </c>
      <c r="B4" s="99"/>
      <c r="C4" s="99"/>
      <c r="D4" s="99"/>
      <c r="E4" s="99"/>
      <c r="F4" s="99"/>
      <c r="G4" s="99"/>
      <c r="H4" s="99"/>
      <c r="I4" s="99"/>
    </row>
    <row r="5" spans="1:13" ht="8.65" customHeight="1">
      <c r="A5" s="48"/>
      <c r="B5" s="49"/>
      <c r="C5" s="50"/>
      <c r="D5" s="79"/>
      <c r="E5" s="79"/>
      <c r="F5" s="51"/>
      <c r="G5" s="51"/>
      <c r="H5" s="51"/>
      <c r="I5" s="50"/>
    </row>
    <row r="6" spans="1:13" ht="107.25" customHeight="1">
      <c r="A6" s="34" t="s">
        <v>0</v>
      </c>
      <c r="B6" s="34" t="s">
        <v>14</v>
      </c>
      <c r="C6" s="34" t="s">
        <v>15</v>
      </c>
      <c r="D6" s="34" t="s">
        <v>16</v>
      </c>
      <c r="E6" s="34" t="s">
        <v>17</v>
      </c>
      <c r="F6" s="34" t="s">
        <v>66</v>
      </c>
      <c r="G6" s="34" t="s">
        <v>67</v>
      </c>
      <c r="H6" s="56" t="s">
        <v>7</v>
      </c>
      <c r="I6" s="57" t="s">
        <v>18</v>
      </c>
    </row>
    <row r="7" spans="1:13" ht="18" customHeight="1">
      <c r="A7" s="100" t="s">
        <v>113</v>
      </c>
      <c r="B7" s="100"/>
      <c r="C7" s="100"/>
      <c r="D7" s="100"/>
      <c r="E7" s="100"/>
      <c r="F7" s="100"/>
      <c r="G7" s="100"/>
      <c r="H7" s="100"/>
      <c r="I7" s="100"/>
    </row>
    <row r="8" spans="1:13" ht="78.75" customHeight="1">
      <c r="A8" s="58" t="s">
        <v>71</v>
      </c>
      <c r="B8" s="59" t="s">
        <v>70</v>
      </c>
      <c r="C8" s="42">
        <v>2019</v>
      </c>
      <c r="D8" s="59" t="s">
        <v>20</v>
      </c>
      <c r="E8" s="42" t="s">
        <v>21</v>
      </c>
      <c r="F8" s="60">
        <v>150</v>
      </c>
      <c r="G8" s="60">
        <v>22.4</v>
      </c>
      <c r="H8" s="61" t="s">
        <v>24</v>
      </c>
      <c r="I8" s="62">
        <f>G8/F8</f>
        <v>0.14933333333333332</v>
      </c>
      <c r="K8" s="63"/>
      <c r="L8" s="63"/>
      <c r="M8" s="64"/>
    </row>
    <row r="9" spans="1:13" ht="74.25" customHeight="1">
      <c r="A9" s="65" t="s">
        <v>72</v>
      </c>
      <c r="B9" s="59" t="s">
        <v>75</v>
      </c>
      <c r="C9" s="42">
        <v>2019</v>
      </c>
      <c r="D9" s="59" t="s">
        <v>39</v>
      </c>
      <c r="E9" s="42" t="s">
        <v>21</v>
      </c>
      <c r="F9" s="60">
        <v>133.33000000000001</v>
      </c>
      <c r="G9" s="60">
        <v>100</v>
      </c>
      <c r="H9" s="61" t="s">
        <v>24</v>
      </c>
      <c r="I9" s="62">
        <f>G9/F9</f>
        <v>0.75001875046876165</v>
      </c>
    </row>
    <row r="10" spans="1:13" ht="36" customHeight="1">
      <c r="A10" s="101" t="s">
        <v>73</v>
      </c>
      <c r="B10" s="101" t="s">
        <v>41</v>
      </c>
      <c r="C10" s="102">
        <v>2019</v>
      </c>
      <c r="D10" s="101" t="s">
        <v>42</v>
      </c>
      <c r="E10" s="42" t="s">
        <v>21</v>
      </c>
      <c r="F10" s="60">
        <v>150.33000000000001</v>
      </c>
      <c r="G10" s="60">
        <v>6.6822600000000003</v>
      </c>
      <c r="H10" s="101" t="s">
        <v>24</v>
      </c>
      <c r="I10" s="96">
        <f>G12/F12</f>
        <v>0.31749176629828224</v>
      </c>
    </row>
    <row r="11" spans="1:13" ht="36" customHeight="1">
      <c r="A11" s="90"/>
      <c r="B11" s="90"/>
      <c r="C11" s="103"/>
      <c r="D11" s="90"/>
      <c r="E11" s="42" t="s">
        <v>43</v>
      </c>
      <c r="F11" s="60">
        <v>60.140340000000002</v>
      </c>
      <c r="G11" s="60">
        <v>60.140340000000002</v>
      </c>
      <c r="H11" s="90" t="s">
        <v>24</v>
      </c>
      <c r="I11" s="97"/>
    </row>
    <row r="12" spans="1:13" ht="36" customHeight="1">
      <c r="A12" s="90"/>
      <c r="B12" s="90"/>
      <c r="C12" s="104"/>
      <c r="D12" s="90"/>
      <c r="E12" s="42" t="s">
        <v>44</v>
      </c>
      <c r="F12" s="60">
        <f>SUM(F10:F11)</f>
        <v>210.47034000000002</v>
      </c>
      <c r="G12" s="60">
        <f>SUM(G10:G11)</f>
        <v>66.822600000000008</v>
      </c>
      <c r="H12" s="90" t="s">
        <v>24</v>
      </c>
      <c r="I12" s="98"/>
    </row>
    <row r="13" spans="1:13" ht="44.25" customHeight="1">
      <c r="A13" s="105" t="s">
        <v>74</v>
      </c>
      <c r="B13" s="102" t="s">
        <v>76</v>
      </c>
      <c r="C13" s="105">
        <v>2019</v>
      </c>
      <c r="D13" s="101" t="s">
        <v>42</v>
      </c>
      <c r="E13" s="42" t="s">
        <v>21</v>
      </c>
      <c r="F13" s="60">
        <v>33.33</v>
      </c>
      <c r="G13" s="60">
        <v>0</v>
      </c>
      <c r="H13" s="93" t="s">
        <v>24</v>
      </c>
      <c r="I13" s="96">
        <f>G15/F15</f>
        <v>0</v>
      </c>
    </row>
    <row r="14" spans="1:13" ht="44.25" customHeight="1">
      <c r="A14" s="106"/>
      <c r="B14" s="108"/>
      <c r="C14" s="106"/>
      <c r="D14" s="90"/>
      <c r="E14" s="42" t="s">
        <v>43</v>
      </c>
      <c r="F14" s="60">
        <v>0</v>
      </c>
      <c r="G14" s="60">
        <v>0</v>
      </c>
      <c r="H14" s="94"/>
      <c r="I14" s="97"/>
    </row>
    <row r="15" spans="1:13" ht="44.25" customHeight="1">
      <c r="A15" s="107"/>
      <c r="B15" s="109"/>
      <c r="C15" s="107"/>
      <c r="D15" s="90"/>
      <c r="E15" s="42" t="s">
        <v>44</v>
      </c>
      <c r="F15" s="60">
        <f>F13+F14</f>
        <v>33.33</v>
      </c>
      <c r="G15" s="60">
        <f>G13+G14</f>
        <v>0</v>
      </c>
      <c r="H15" s="95"/>
      <c r="I15" s="98"/>
    </row>
    <row r="16" spans="1:13" ht="64.5" customHeight="1">
      <c r="A16" s="66" t="s">
        <v>77</v>
      </c>
      <c r="B16" s="67" t="s">
        <v>23</v>
      </c>
      <c r="C16" s="42">
        <v>2019</v>
      </c>
      <c r="D16" s="67" t="s">
        <v>79</v>
      </c>
      <c r="E16" s="42" t="s">
        <v>21</v>
      </c>
      <c r="F16" s="68">
        <f>1454.2-164.88</f>
        <v>1289.3200000000002</v>
      </c>
      <c r="G16" s="68">
        <f>1249.52281-164.88</f>
        <v>1084.6428099999998</v>
      </c>
      <c r="H16" s="61" t="s">
        <v>24</v>
      </c>
      <c r="I16" s="62">
        <f>G16/F16</f>
        <v>0.84125183042223783</v>
      </c>
    </row>
    <row r="17" spans="1:9" ht="165.75" customHeight="1">
      <c r="A17" s="66" t="s">
        <v>78</v>
      </c>
      <c r="B17" s="69" t="s">
        <v>25</v>
      </c>
      <c r="C17" s="42">
        <v>2019</v>
      </c>
      <c r="D17" s="67" t="s">
        <v>80</v>
      </c>
      <c r="E17" s="42" t="s">
        <v>21</v>
      </c>
      <c r="F17" s="68">
        <v>164.88</v>
      </c>
      <c r="G17" s="68">
        <v>164.88</v>
      </c>
      <c r="H17" s="70" t="s">
        <v>26</v>
      </c>
      <c r="I17" s="62">
        <v>1</v>
      </c>
    </row>
    <row r="18" spans="1:9" ht="52.5" customHeight="1">
      <c r="A18" s="71" t="s">
        <v>82</v>
      </c>
      <c r="B18" s="69" t="s">
        <v>40</v>
      </c>
      <c r="C18" s="42">
        <v>2019</v>
      </c>
      <c r="D18" s="67" t="s">
        <v>20</v>
      </c>
      <c r="E18" s="42" t="s">
        <v>21</v>
      </c>
      <c r="F18" s="72">
        <v>50</v>
      </c>
      <c r="G18" s="72">
        <v>33</v>
      </c>
      <c r="H18" s="70" t="s">
        <v>81</v>
      </c>
      <c r="I18" s="62">
        <f t="shared" ref="I18" si="0">G18/F18</f>
        <v>0.66</v>
      </c>
    </row>
    <row r="19" spans="1:9" ht="52.5" customHeight="1">
      <c r="A19" s="71" t="s">
        <v>83</v>
      </c>
      <c r="B19" s="69" t="s">
        <v>45</v>
      </c>
      <c r="C19" s="42">
        <v>2019</v>
      </c>
      <c r="D19" s="67" t="s">
        <v>84</v>
      </c>
      <c r="E19" s="42" t="s">
        <v>21</v>
      </c>
      <c r="F19" s="72">
        <v>2000</v>
      </c>
      <c r="G19" s="72">
        <v>1812.2417800000001</v>
      </c>
      <c r="H19" s="70" t="s">
        <v>26</v>
      </c>
      <c r="I19" s="62">
        <f t="shared" ref="I19" si="1">G19/F19</f>
        <v>0.90612089000000007</v>
      </c>
    </row>
    <row r="20" spans="1:9" ht="116.25" customHeight="1">
      <c r="A20" s="43"/>
      <c r="B20" s="73" t="s">
        <v>112</v>
      </c>
      <c r="C20" s="74">
        <f>C19</f>
        <v>2019</v>
      </c>
      <c r="D20" s="74"/>
      <c r="E20" s="74" t="s">
        <v>21</v>
      </c>
      <c r="F20" s="75">
        <f>SUM(F8:F19)-F12-F15</f>
        <v>4031.3303400000004</v>
      </c>
      <c r="G20" s="75">
        <f>SUM(G8:G19)-G12-G15</f>
        <v>3283.9871900000003</v>
      </c>
      <c r="H20" s="55">
        <f>G20/F20</f>
        <v>0.81461624650685405</v>
      </c>
      <c r="I20" s="23">
        <f>SUM(I8:I19)/8</f>
        <v>0.57802707131532693</v>
      </c>
    </row>
    <row r="21" spans="1:9">
      <c r="H21" s="76">
        <f>G20/I21</f>
        <v>4378.6495866666673</v>
      </c>
      <c r="I21" s="77">
        <v>0.75</v>
      </c>
    </row>
    <row r="22" spans="1:9" hidden="1" outlineLevel="1">
      <c r="B22" s="88" t="s">
        <v>36</v>
      </c>
      <c r="C22" s="88"/>
      <c r="D22" s="88"/>
      <c r="E22" s="88"/>
      <c r="F22" s="88"/>
      <c r="G22" s="88"/>
      <c r="H22" s="88"/>
      <c r="I22" s="88"/>
    </row>
    <row r="23" spans="1:9" hidden="1" outlineLevel="1">
      <c r="C23" s="88"/>
      <c r="D23" s="88"/>
      <c r="E23" s="88"/>
      <c r="I23" s="78"/>
    </row>
    <row r="24" spans="1:9" hidden="1" outlineLevel="1">
      <c r="B24" s="88" t="s">
        <v>37</v>
      </c>
      <c r="C24" s="88"/>
      <c r="D24" s="88"/>
      <c r="E24" s="88"/>
      <c r="F24" s="88"/>
      <c r="G24" s="88"/>
      <c r="H24" s="88"/>
      <c r="I24" s="88"/>
    </row>
    <row r="25" spans="1:9" collapsed="1"/>
  </sheetData>
  <sheetProtection selectLockedCells="1" selectUnlockedCells="1"/>
  <mergeCells count="20">
    <mergeCell ref="I10:I12"/>
    <mergeCell ref="A13:A15"/>
    <mergeCell ref="B13:B15"/>
    <mergeCell ref="C13:C15"/>
    <mergeCell ref="D13:D15"/>
    <mergeCell ref="A10:A12"/>
    <mergeCell ref="B10:B12"/>
    <mergeCell ref="C10:C12"/>
    <mergeCell ref="D10:D12"/>
    <mergeCell ref="H10:H12"/>
    <mergeCell ref="A1:I1"/>
    <mergeCell ref="A2:I2"/>
    <mergeCell ref="A3:I3"/>
    <mergeCell ref="A4:I4"/>
    <mergeCell ref="A7:I7"/>
    <mergeCell ref="H13:H15"/>
    <mergeCell ref="I13:I15"/>
    <mergeCell ref="C23:E23"/>
    <mergeCell ref="B22:I22"/>
    <mergeCell ref="B24:I24"/>
  </mergeCells>
  <pageMargins left="0" right="0" top="0" bottom="0" header="0.39370078740157483" footer="0.39370078740157483"/>
  <pageSetup paperSize="9" scale="69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view="pageBreakPreview" zoomScale="80" zoomScaleNormal="100" zoomScaleSheetLayoutView="80" workbookViewId="0">
      <selection activeCell="I16" sqref="I16"/>
    </sheetView>
  </sheetViews>
  <sheetFormatPr defaultRowHeight="12.75" outlineLevelCol="1"/>
  <cols>
    <col min="1" max="1" width="5.7109375" style="46" customWidth="1"/>
    <col min="2" max="2" width="66.28515625" style="46" customWidth="1"/>
    <col min="3" max="3" width="0" style="46" hidden="1" customWidth="1" outlineLevel="1"/>
    <col min="4" max="4" width="24.5703125" style="46" hidden="1" customWidth="1" outlineLevel="1"/>
    <col min="5" max="5" width="0" style="46" hidden="1" customWidth="1" outlineLevel="1"/>
    <col min="6" max="6" width="18.5703125" style="46" hidden="1" customWidth="1" outlineLevel="1"/>
    <col min="7" max="7" width="19.140625" style="46" customWidth="1" collapsed="1"/>
    <col min="8" max="8" width="45.140625" style="46" customWidth="1"/>
    <col min="9" max="16384" width="9.140625" style="46"/>
  </cols>
  <sheetData>
    <row r="1" spans="1:8">
      <c r="A1" s="110" t="s">
        <v>27</v>
      </c>
      <c r="B1" s="110"/>
      <c r="C1" s="110"/>
      <c r="D1" s="110"/>
      <c r="E1" s="110"/>
      <c r="F1" s="110"/>
      <c r="G1" s="110"/>
      <c r="H1" s="110"/>
    </row>
    <row r="2" spans="1:8">
      <c r="A2" s="110" t="s">
        <v>122</v>
      </c>
      <c r="B2" s="110"/>
      <c r="C2" s="110"/>
      <c r="D2" s="110"/>
      <c r="E2" s="110"/>
      <c r="F2" s="110"/>
      <c r="G2" s="110"/>
      <c r="H2" s="110"/>
    </row>
    <row r="3" spans="1:8" ht="71.25" customHeight="1">
      <c r="A3" s="81" t="s">
        <v>90</v>
      </c>
      <c r="B3" s="80" t="s">
        <v>14</v>
      </c>
      <c r="C3" s="81" t="s">
        <v>91</v>
      </c>
      <c r="D3" s="81" t="s">
        <v>16</v>
      </c>
      <c r="E3" s="81" t="s">
        <v>92</v>
      </c>
      <c r="F3" s="81" t="s">
        <v>93</v>
      </c>
      <c r="G3" s="80" t="s">
        <v>114</v>
      </c>
      <c r="H3" s="80" t="s">
        <v>115</v>
      </c>
    </row>
    <row r="4" spans="1:8" ht="18" customHeight="1">
      <c r="A4" s="116" t="s">
        <v>94</v>
      </c>
      <c r="B4" s="116"/>
      <c r="C4" s="116"/>
      <c r="D4" s="116"/>
      <c r="E4" s="116"/>
      <c r="F4" s="116"/>
      <c r="G4" s="117"/>
      <c r="H4" s="117"/>
    </row>
    <row r="5" spans="1:8" ht="30.75" customHeight="1">
      <c r="A5" s="82" t="s">
        <v>71</v>
      </c>
      <c r="B5" s="83" t="s">
        <v>70</v>
      </c>
      <c r="C5" s="84" t="s">
        <v>95</v>
      </c>
      <c r="D5" s="84" t="s">
        <v>20</v>
      </c>
      <c r="E5" s="84" t="s">
        <v>21</v>
      </c>
      <c r="F5" s="85" t="s">
        <v>96</v>
      </c>
      <c r="G5" s="86">
        <v>1</v>
      </c>
      <c r="H5" s="43"/>
    </row>
    <row r="6" spans="1:8" ht="31.5" customHeight="1">
      <c r="A6" s="82" t="s">
        <v>72</v>
      </c>
      <c r="B6" s="83" t="s">
        <v>75</v>
      </c>
      <c r="C6" s="83" t="s">
        <v>95</v>
      </c>
      <c r="D6" s="84" t="s">
        <v>39</v>
      </c>
      <c r="E6" s="84" t="s">
        <v>21</v>
      </c>
      <c r="F6" s="85" t="s">
        <v>96</v>
      </c>
      <c r="G6" s="86">
        <v>1</v>
      </c>
      <c r="H6" s="43"/>
    </row>
    <row r="7" spans="1:8" ht="33" customHeight="1">
      <c r="A7" s="122" t="s">
        <v>73</v>
      </c>
      <c r="B7" s="114" t="s">
        <v>97</v>
      </c>
      <c r="C7" s="114" t="s">
        <v>95</v>
      </c>
      <c r="D7" s="115" t="s">
        <v>98</v>
      </c>
      <c r="E7" s="81" t="s">
        <v>21</v>
      </c>
      <c r="F7" s="121" t="s">
        <v>96</v>
      </c>
      <c r="G7" s="111">
        <v>1</v>
      </c>
      <c r="H7" s="111"/>
    </row>
    <row r="8" spans="1:8" ht="10.5" customHeight="1">
      <c r="A8" s="122"/>
      <c r="B8" s="114"/>
      <c r="C8" s="114"/>
      <c r="D8" s="115"/>
      <c r="E8" s="81" t="s">
        <v>43</v>
      </c>
      <c r="F8" s="121"/>
      <c r="G8" s="111"/>
      <c r="H8" s="111"/>
    </row>
    <row r="9" spans="1:8" ht="19.5" customHeight="1">
      <c r="A9" s="122" t="s">
        <v>117</v>
      </c>
      <c r="B9" s="86" t="s">
        <v>99</v>
      </c>
      <c r="C9" s="114" t="s">
        <v>95</v>
      </c>
      <c r="D9" s="111" t="s">
        <v>98</v>
      </c>
      <c r="E9" s="81" t="s">
        <v>21</v>
      </c>
      <c r="F9" s="121" t="s">
        <v>96</v>
      </c>
      <c r="G9" s="111">
        <v>1</v>
      </c>
      <c r="H9" s="111"/>
    </row>
    <row r="10" spans="1:8" ht="27" customHeight="1">
      <c r="A10" s="122"/>
      <c r="B10" s="86" t="s">
        <v>100</v>
      </c>
      <c r="C10" s="114"/>
      <c r="D10" s="111"/>
      <c r="E10" s="81" t="s">
        <v>43</v>
      </c>
      <c r="F10" s="121"/>
      <c r="G10" s="111"/>
      <c r="H10" s="111"/>
    </row>
    <row r="11" spans="1:8" ht="17.25" customHeight="1">
      <c r="A11" s="122" t="s">
        <v>118</v>
      </c>
      <c r="B11" s="111" t="s">
        <v>101</v>
      </c>
      <c r="C11" s="114" t="s">
        <v>95</v>
      </c>
      <c r="D11" s="111" t="s">
        <v>98</v>
      </c>
      <c r="E11" s="81" t="s">
        <v>21</v>
      </c>
      <c r="F11" s="121" t="s">
        <v>96</v>
      </c>
      <c r="G11" s="111">
        <v>1</v>
      </c>
      <c r="H11" s="111"/>
    </row>
    <row r="12" spans="1:8" ht="16.5" customHeight="1">
      <c r="A12" s="122"/>
      <c r="B12" s="111"/>
      <c r="C12" s="114"/>
      <c r="D12" s="111"/>
      <c r="E12" s="81" t="s">
        <v>43</v>
      </c>
      <c r="F12" s="121"/>
      <c r="G12" s="111"/>
      <c r="H12" s="111"/>
    </row>
    <row r="13" spans="1:8" ht="21" customHeight="1">
      <c r="A13" s="115" t="s">
        <v>74</v>
      </c>
      <c r="B13" s="111" t="s">
        <v>76</v>
      </c>
      <c r="C13" s="114" t="s">
        <v>95</v>
      </c>
      <c r="D13" s="114" t="s">
        <v>98</v>
      </c>
      <c r="E13" s="81" t="s">
        <v>21</v>
      </c>
      <c r="F13" s="121" t="s">
        <v>96</v>
      </c>
      <c r="G13" s="111">
        <v>0</v>
      </c>
      <c r="H13" s="111" t="s">
        <v>116</v>
      </c>
    </row>
    <row r="14" spans="1:8" ht="21" customHeight="1">
      <c r="A14" s="115"/>
      <c r="B14" s="111"/>
      <c r="C14" s="114"/>
      <c r="D14" s="114"/>
      <c r="E14" s="81" t="s">
        <v>43</v>
      </c>
      <c r="F14" s="121"/>
      <c r="G14" s="111"/>
      <c r="H14" s="111"/>
    </row>
    <row r="15" spans="1:8" ht="15" customHeight="1">
      <c r="A15" s="118" t="s">
        <v>102</v>
      </c>
      <c r="B15" s="118"/>
      <c r="C15" s="118"/>
      <c r="D15" s="118"/>
      <c r="E15" s="118"/>
      <c r="F15" s="118"/>
      <c r="G15" s="119"/>
      <c r="H15" s="119"/>
    </row>
    <row r="16" spans="1:8">
      <c r="A16" s="118"/>
      <c r="B16" s="118"/>
      <c r="C16" s="118"/>
      <c r="D16" s="118"/>
      <c r="E16" s="118"/>
      <c r="F16" s="118"/>
      <c r="G16" s="119"/>
      <c r="H16" s="119"/>
    </row>
    <row r="17" spans="1:8" ht="31.5" customHeight="1">
      <c r="A17" s="87" t="s">
        <v>77</v>
      </c>
      <c r="B17" s="83" t="s">
        <v>103</v>
      </c>
      <c r="C17" s="83" t="s">
        <v>95</v>
      </c>
      <c r="D17" s="84" t="s">
        <v>20</v>
      </c>
      <c r="E17" s="81" t="s">
        <v>21</v>
      </c>
      <c r="F17" s="85" t="s">
        <v>96</v>
      </c>
      <c r="G17" s="86">
        <v>1</v>
      </c>
      <c r="H17" s="43"/>
    </row>
    <row r="18" spans="1:8" ht="14.25" customHeight="1">
      <c r="A18" s="112" t="s">
        <v>78</v>
      </c>
      <c r="B18" s="114" t="s">
        <v>25</v>
      </c>
      <c r="C18" s="83" t="s">
        <v>95</v>
      </c>
      <c r="D18" s="115" t="s">
        <v>104</v>
      </c>
      <c r="E18" s="81" t="s">
        <v>21</v>
      </c>
      <c r="F18" s="85" t="s">
        <v>96</v>
      </c>
      <c r="G18" s="111">
        <v>1</v>
      </c>
      <c r="H18" s="111"/>
    </row>
    <row r="19" spans="1:8" ht="14.25" customHeight="1">
      <c r="A19" s="113"/>
      <c r="B19" s="111"/>
      <c r="C19" s="83"/>
      <c r="D19" s="113"/>
      <c r="E19" s="81" t="s">
        <v>43</v>
      </c>
      <c r="F19" s="85"/>
      <c r="G19" s="111"/>
      <c r="H19" s="111"/>
    </row>
    <row r="20" spans="1:8" ht="28.5" customHeight="1">
      <c r="A20" s="120" t="s">
        <v>105</v>
      </c>
      <c r="B20" s="120"/>
      <c r="C20" s="120"/>
      <c r="D20" s="120"/>
      <c r="E20" s="120"/>
      <c r="F20" s="120"/>
      <c r="G20" s="117"/>
      <c r="H20" s="117"/>
    </row>
    <row r="21" spans="1:8" ht="23.25" customHeight="1">
      <c r="A21" s="87" t="s">
        <v>82</v>
      </c>
      <c r="B21" s="86" t="s">
        <v>106</v>
      </c>
      <c r="C21" s="83" t="s">
        <v>95</v>
      </c>
      <c r="D21" s="81" t="s">
        <v>20</v>
      </c>
      <c r="E21" s="81" t="s">
        <v>21</v>
      </c>
      <c r="F21" s="85" t="s">
        <v>96</v>
      </c>
      <c r="G21" s="86">
        <v>1</v>
      </c>
      <c r="H21" s="43"/>
    </row>
    <row r="22" spans="1:8">
      <c r="A22" s="120" t="s">
        <v>107</v>
      </c>
      <c r="B22" s="120"/>
      <c r="C22" s="120"/>
      <c r="D22" s="120"/>
      <c r="E22" s="120"/>
      <c r="F22" s="120"/>
      <c r="G22" s="117"/>
      <c r="H22" s="117"/>
    </row>
    <row r="23" spans="1:8" ht="16.5" customHeight="1">
      <c r="A23" s="115" t="s">
        <v>83</v>
      </c>
      <c r="B23" s="111" t="s">
        <v>45</v>
      </c>
      <c r="C23" s="114" t="s">
        <v>95</v>
      </c>
      <c r="D23" s="81" t="s">
        <v>108</v>
      </c>
      <c r="E23" s="113" t="s">
        <v>21</v>
      </c>
      <c r="F23" s="121" t="s">
        <v>96</v>
      </c>
      <c r="G23" s="111">
        <v>1</v>
      </c>
      <c r="H23" s="111"/>
    </row>
    <row r="24" spans="1:8" ht="12" customHeight="1">
      <c r="A24" s="115"/>
      <c r="B24" s="111"/>
      <c r="C24" s="114"/>
      <c r="D24" s="81" t="s">
        <v>109</v>
      </c>
      <c r="E24" s="113"/>
      <c r="F24" s="121"/>
      <c r="G24" s="111"/>
      <c r="H24" s="111"/>
    </row>
  </sheetData>
  <mergeCells count="45">
    <mergeCell ref="C11:C12"/>
    <mergeCell ref="D11:D12"/>
    <mergeCell ref="F11:F12"/>
    <mergeCell ref="A7:A8"/>
    <mergeCell ref="B7:B8"/>
    <mergeCell ref="C7:C8"/>
    <mergeCell ref="D7:D8"/>
    <mergeCell ref="F7:F8"/>
    <mergeCell ref="G23:G24"/>
    <mergeCell ref="A18:A19"/>
    <mergeCell ref="B18:B19"/>
    <mergeCell ref="D18:D19"/>
    <mergeCell ref="A4:H4"/>
    <mergeCell ref="A15:H16"/>
    <mergeCell ref="A22:H22"/>
    <mergeCell ref="A20:H20"/>
    <mergeCell ref="H23:H24"/>
    <mergeCell ref="G13:G14"/>
    <mergeCell ref="A23:A24"/>
    <mergeCell ref="B23:B24"/>
    <mergeCell ref="C23:C24"/>
    <mergeCell ref="E23:E24"/>
    <mergeCell ref="F23:F24"/>
    <mergeCell ref="A13:A14"/>
    <mergeCell ref="G18:G19"/>
    <mergeCell ref="H18:H19"/>
    <mergeCell ref="H11:H12"/>
    <mergeCell ref="H7:H8"/>
    <mergeCell ref="H9:H10"/>
    <mergeCell ref="A2:H2"/>
    <mergeCell ref="A1:H1"/>
    <mergeCell ref="H13:H14"/>
    <mergeCell ref="G7:G8"/>
    <mergeCell ref="G9:G10"/>
    <mergeCell ref="G11:G12"/>
    <mergeCell ref="B13:B14"/>
    <mergeCell ref="C13:C14"/>
    <mergeCell ref="D13:D14"/>
    <mergeCell ref="F13:F14"/>
    <mergeCell ref="A9:A10"/>
    <mergeCell ref="C9:C10"/>
    <mergeCell ref="D9:D10"/>
    <mergeCell ref="F9:F10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3"/>
  <sheetViews>
    <sheetView view="pageBreakPreview" topLeftCell="A7" zoomScale="80" zoomScaleNormal="100" zoomScaleSheetLayoutView="80" workbookViewId="0">
      <selection activeCell="H24" sqref="H24"/>
    </sheetView>
  </sheetViews>
  <sheetFormatPr defaultRowHeight="12.75"/>
  <cols>
    <col min="1" max="1" width="109" customWidth="1"/>
    <col min="2" max="2" width="5.5703125" customWidth="1"/>
  </cols>
  <sheetData>
    <row r="1" spans="1:1" ht="16.5">
      <c r="A1" s="25" t="s">
        <v>48</v>
      </c>
    </row>
    <row r="2" spans="1:1" ht="16.5">
      <c r="A2" s="25" t="s">
        <v>35</v>
      </c>
    </row>
    <row r="3" spans="1:1" ht="16.5">
      <c r="A3" s="25" t="s">
        <v>65</v>
      </c>
    </row>
    <row r="4" spans="1:1" ht="16.5">
      <c r="A4" s="25" t="s">
        <v>69</v>
      </c>
    </row>
    <row r="5" spans="1:1" ht="16.5">
      <c r="A5" s="25"/>
    </row>
    <row r="6" spans="1:1" ht="30" customHeight="1">
      <c r="A6" s="26" t="s">
        <v>49</v>
      </c>
    </row>
    <row r="7" spans="1:1" ht="16.5">
      <c r="A7" s="27" t="s">
        <v>50</v>
      </c>
    </row>
    <row r="8" spans="1:1" ht="18">
      <c r="A8" s="27" t="s">
        <v>119</v>
      </c>
    </row>
    <row r="9" spans="1:1" ht="18" customHeight="1">
      <c r="A9" s="27" t="s">
        <v>51</v>
      </c>
    </row>
    <row r="10" spans="1:1" ht="18" customHeight="1">
      <c r="A10" s="28" t="s">
        <v>52</v>
      </c>
    </row>
    <row r="11" spans="1:1" ht="24.75" customHeight="1">
      <c r="A11" s="28" t="s">
        <v>53</v>
      </c>
    </row>
    <row r="12" spans="1:1" ht="24.75" customHeight="1">
      <c r="A12" s="28" t="s">
        <v>54</v>
      </c>
    </row>
    <row r="13" spans="1:1" ht="24.75" customHeight="1">
      <c r="A13" s="28" t="s">
        <v>55</v>
      </c>
    </row>
    <row r="14" spans="1:1" ht="25.5" customHeight="1">
      <c r="A14" s="26" t="s">
        <v>56</v>
      </c>
    </row>
    <row r="15" spans="1:1" ht="22.5" customHeight="1">
      <c r="A15" s="30" t="s">
        <v>57</v>
      </c>
    </row>
    <row r="16" spans="1:1" ht="22.5" customHeight="1">
      <c r="A16" s="30" t="s">
        <v>120</v>
      </c>
    </row>
    <row r="17" spans="1:6" ht="22.5" customHeight="1">
      <c r="A17" s="30" t="s">
        <v>58</v>
      </c>
    </row>
    <row r="18" spans="1:6" ht="22.5" customHeight="1">
      <c r="A18" s="28" t="s">
        <v>59</v>
      </c>
    </row>
    <row r="19" spans="1:6" ht="41.25" customHeight="1">
      <c r="A19" s="28" t="s">
        <v>60</v>
      </c>
    </row>
    <row r="20" spans="1:6" ht="21" customHeight="1">
      <c r="A20" s="28" t="s">
        <v>61</v>
      </c>
    </row>
    <row r="21" spans="1:6" ht="21" customHeight="1">
      <c r="A21" s="28" t="s">
        <v>55</v>
      </c>
    </row>
    <row r="22" spans="1:6" ht="30" customHeight="1">
      <c r="A22" s="26" t="s">
        <v>62</v>
      </c>
    </row>
    <row r="23" spans="1:6" ht="21.75" customHeight="1">
      <c r="A23" s="31" t="s">
        <v>63</v>
      </c>
    </row>
    <row r="24" spans="1:6" ht="21.75" customHeight="1">
      <c r="A24" s="28" t="s">
        <v>64</v>
      </c>
    </row>
    <row r="25" spans="1:6">
      <c r="A25" s="28"/>
    </row>
    <row r="26" spans="1:6" ht="48.75" customHeight="1">
      <c r="A26" s="26" t="s">
        <v>121</v>
      </c>
    </row>
    <row r="27" spans="1:6" ht="48.75" customHeight="1">
      <c r="A27" s="26"/>
    </row>
    <row r="28" spans="1:6" ht="16.5">
      <c r="A28" s="32" t="s">
        <v>68</v>
      </c>
      <c r="B28" s="33"/>
      <c r="C28" s="33"/>
      <c r="D28" s="33"/>
      <c r="E28" s="33"/>
      <c r="F28" s="33"/>
    </row>
    <row r="30" spans="1:6" ht="16.5">
      <c r="A30" s="29"/>
    </row>
    <row r="31" spans="1:6" ht="16.5">
      <c r="A31" s="29"/>
    </row>
    <row r="32" spans="1:6" ht="16.5">
      <c r="A32" s="29"/>
    </row>
    <row r="33" spans="1:1" ht="16.5">
      <c r="A33" s="25"/>
    </row>
  </sheetData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0"/>
  <sheetViews>
    <sheetView tabSelected="1" view="pageBreakPreview" topLeftCell="A4" zoomScale="90" zoomScaleNormal="87" zoomScaleSheetLayoutView="90" workbookViewId="0">
      <selection activeCell="G13" sqref="G13"/>
    </sheetView>
  </sheetViews>
  <sheetFormatPr defaultColWidth="11.5703125" defaultRowHeight="12.75" outlineLevelRow="1"/>
  <cols>
    <col min="1" max="1" width="9" customWidth="1"/>
    <col min="2" max="2" width="44.85546875" customWidth="1"/>
    <col min="3" max="3" width="16.140625" customWidth="1"/>
    <col min="4" max="4" width="52.7109375" customWidth="1"/>
  </cols>
  <sheetData>
    <row r="1" spans="1:4" ht="14.25">
      <c r="A1" s="125" t="s">
        <v>27</v>
      </c>
      <c r="B1" s="125"/>
      <c r="C1" s="125"/>
      <c r="D1" s="125"/>
    </row>
    <row r="2" spans="1:4" ht="14.25">
      <c r="A2" s="125" t="s">
        <v>28</v>
      </c>
      <c r="B2" s="125"/>
      <c r="C2" s="125"/>
      <c r="D2" s="125"/>
    </row>
    <row r="3" spans="1:4" ht="14.25">
      <c r="A3" s="125" t="s">
        <v>29</v>
      </c>
      <c r="B3" s="125"/>
      <c r="C3" s="125"/>
      <c r="D3" s="125"/>
    </row>
    <row r="4" spans="1:4" ht="14.25">
      <c r="A4" s="125" t="s">
        <v>69</v>
      </c>
      <c r="B4" s="125"/>
      <c r="C4" s="125"/>
      <c r="D4" s="125"/>
    </row>
    <row r="5" spans="1:4" ht="15">
      <c r="A5" s="2"/>
      <c r="B5" s="3"/>
      <c r="C5" s="4"/>
      <c r="D5" s="4"/>
    </row>
    <row r="6" spans="1:4" ht="51">
      <c r="A6" s="10" t="s">
        <v>0</v>
      </c>
      <c r="B6" s="10" t="s">
        <v>30</v>
      </c>
      <c r="C6" s="10" t="s">
        <v>31</v>
      </c>
      <c r="D6" s="11" t="s">
        <v>7</v>
      </c>
    </row>
    <row r="7" spans="1:4" ht="19.5" customHeight="1">
      <c r="A7" s="126" t="s">
        <v>32</v>
      </c>
      <c r="B7" s="126"/>
      <c r="C7" s="126"/>
      <c r="D7" s="126"/>
    </row>
    <row r="8" spans="1:4" ht="60.95" customHeight="1">
      <c r="A8" s="1">
        <v>1</v>
      </c>
      <c r="B8" s="7" t="s">
        <v>19</v>
      </c>
      <c r="C8" s="12">
        <v>1</v>
      </c>
      <c r="D8" s="5" t="s">
        <v>47</v>
      </c>
    </row>
    <row r="9" spans="1:4" ht="60.95" customHeight="1">
      <c r="A9" s="13">
        <v>2</v>
      </c>
      <c r="B9" s="7" t="s">
        <v>22</v>
      </c>
      <c r="C9" s="14">
        <v>1</v>
      </c>
      <c r="D9" s="5" t="s">
        <v>46</v>
      </c>
    </row>
    <row r="10" spans="1:4" ht="44.65" customHeight="1">
      <c r="A10" s="15">
        <v>3</v>
      </c>
      <c r="B10" s="8" t="s">
        <v>41</v>
      </c>
      <c r="C10" s="16">
        <v>1</v>
      </c>
      <c r="D10" s="17" t="s">
        <v>24</v>
      </c>
    </row>
    <row r="11" spans="1:4" ht="44.65" customHeight="1">
      <c r="A11" s="15">
        <v>4</v>
      </c>
      <c r="B11" s="8" t="s">
        <v>23</v>
      </c>
      <c r="C11" s="16">
        <v>1</v>
      </c>
      <c r="D11" s="17" t="s">
        <v>24</v>
      </c>
    </row>
    <row r="12" spans="1:4" ht="24" customHeight="1">
      <c r="A12" s="20">
        <v>5</v>
      </c>
      <c r="B12" s="9" t="s">
        <v>25</v>
      </c>
      <c r="C12" s="16">
        <v>1</v>
      </c>
      <c r="D12" s="17" t="s">
        <v>33</v>
      </c>
    </row>
    <row r="13" spans="1:4" ht="40.35" customHeight="1">
      <c r="A13" s="13">
        <v>6</v>
      </c>
      <c r="B13" s="9" t="s">
        <v>40</v>
      </c>
      <c r="C13" s="16">
        <v>1</v>
      </c>
      <c r="D13" s="17" t="s">
        <v>33</v>
      </c>
    </row>
    <row r="14" spans="1:4" ht="40.35" customHeight="1">
      <c r="A14" s="15">
        <v>7</v>
      </c>
      <c r="B14" s="9" t="s">
        <v>45</v>
      </c>
      <c r="C14" s="16">
        <v>1</v>
      </c>
      <c r="D14" s="17" t="s">
        <v>33</v>
      </c>
    </row>
    <row r="15" spans="1:4" ht="55.7" customHeight="1">
      <c r="A15" s="6"/>
      <c r="B15" s="18" t="s">
        <v>34</v>
      </c>
      <c r="C15" s="24">
        <f>SUM(C8:C14)/7</f>
        <v>1</v>
      </c>
      <c r="D15" s="6"/>
    </row>
    <row r="16" spans="1:4">
      <c r="C16" s="19"/>
    </row>
    <row r="17" spans="2:4" hidden="1" outlineLevel="1">
      <c r="B17" s="123" t="s">
        <v>36</v>
      </c>
      <c r="C17" s="124"/>
      <c r="D17" s="124"/>
    </row>
    <row r="18" spans="2:4" hidden="1" outlineLevel="1">
      <c r="C18" s="22"/>
      <c r="D18" s="21"/>
    </row>
    <row r="19" spans="2:4" hidden="1" outlineLevel="1">
      <c r="B19" s="123" t="s">
        <v>37</v>
      </c>
      <c r="C19" s="124"/>
      <c r="D19" s="124"/>
    </row>
    <row r="20" spans="2:4" collapsed="1"/>
  </sheetData>
  <sheetProtection selectLockedCells="1" selectUnlockedCells="1"/>
  <mergeCells count="7">
    <mergeCell ref="B17:D17"/>
    <mergeCell ref="B19:D19"/>
    <mergeCell ref="A1:D1"/>
    <mergeCell ref="A2:D2"/>
    <mergeCell ref="A3:D3"/>
    <mergeCell ref="A4:D4"/>
    <mergeCell ref="A7:D7"/>
  </mergeCells>
  <pageMargins left="0.78740157480314965" right="0.78740157480314965" top="0" bottom="0" header="0.39370078740157483" footer="0.39370078740157483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индикаторы 2019</vt:lpstr>
      <vt:lpstr>использование средств местного </vt:lpstr>
      <vt:lpstr>перчень контрольных мероприятий</vt:lpstr>
      <vt:lpstr>расчет эффективности с 2019 год</vt:lpstr>
      <vt:lpstr>контрольные события 2019</vt:lpstr>
      <vt:lpstr>'расчет эффективности с 2019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 Владимировна</cp:lastModifiedBy>
  <cp:lastPrinted>2020-02-21T06:48:08Z</cp:lastPrinted>
  <dcterms:created xsi:type="dcterms:W3CDTF">2016-02-17T14:33:36Z</dcterms:created>
  <dcterms:modified xsi:type="dcterms:W3CDTF">2020-03-11T08:14:54Z</dcterms:modified>
</cp:coreProperties>
</file>